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анда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<sst xmlns="http://schemas.openxmlformats.org/spreadsheetml/2006/main" count="43" uniqueCount="41">
  <si>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Пример расчета долей отдельных видов товаров, работ, услуг в общем объеме закупок</t>
  </si>
  <si>
    <t>Наименование ведомства</t>
  </si>
  <si>
    <t>№ п/п</t>
  </si>
  <si>
    <t>ОКПД</t>
  </si>
  <si>
    <t>описание</t>
  </si>
  <si>
    <t>ОКПД2</t>
  </si>
  <si>
    <t xml:space="preserve">Способ определения поставщика </t>
  </si>
  <si>
    <t>Дата публикации извещения</t>
  </si>
  <si>
    <t>Предмет закупки</t>
  </si>
  <si>
    <t>НМЦК</t>
  </si>
  <si>
    <t>Оплачено по контракту</t>
  </si>
  <si>
    <t>доля % (оплата)</t>
  </si>
  <si>
    <t>доля % (кол-во)</t>
  </si>
  <si>
    <t>общая доля % (оплата)</t>
  </si>
  <si>
    <t>общая доля % (кол-во)</t>
  </si>
  <si>
    <t>ИТОГОВЫЙ ПРОЦЕНТ</t>
  </si>
  <si>
    <t>Электронный аукцион</t>
  </si>
  <si>
    <t>64.20.12</t>
  </si>
  <si>
    <t>ИТОГО</t>
  </si>
  <si>
    <t>Закупки группируются по ОКПД2; формула в столбце K (доля % (оплата)) представляет отношение каждой ячейки J (отдельно оплаченный контракт) к общей сумме оплаченных контрактов (в указанном примере ячейка J17) и умноженной на 100; формула в столбце L (доля % (кол-во)) цифры "1" к общему количеству контрактов (в указанном примере их 12) и умноженное на 100; в столбцах M и N суммируются доли конкретного кода ОКПД2 (специально помечено цветом); соответственно в столбце O расчитывается средняя арифметическая сумма значений столбцов M и N конкретных кодов ОКПД2</t>
  </si>
  <si>
    <t>40.11.10</t>
  </si>
  <si>
    <t>Услуги связи</t>
  </si>
  <si>
    <t>40.22.11</t>
  </si>
  <si>
    <t>Газоснабжение</t>
  </si>
  <si>
    <t>40.21.10</t>
  </si>
  <si>
    <t>Поставка газа</t>
  </si>
  <si>
    <t xml:space="preserve">Услуги местной телефонной связи </t>
  </si>
  <si>
    <t>61.10.11</t>
  </si>
  <si>
    <t>Услуги фиксированной телефонной связи – предоставление доступа и телефонные соединения</t>
  </si>
  <si>
    <t>Услуги по обеспечению работоспособности прочих коммунальных электростанций</t>
  </si>
  <si>
    <t>35.11.10</t>
  </si>
  <si>
    <t>Услуги энергоснабжения</t>
  </si>
  <si>
    <t>42.11.20</t>
  </si>
  <si>
    <t>работы по ремонту и содержанию автомобильных дорог;</t>
  </si>
  <si>
    <t>Работы по техническому обслуживанию (содержанию) мос- тов, путепроводов, надземных автомобильных дорог (автодорожных эстакад), кроме работ, выполняемых по индивидуальным заказам</t>
  </si>
  <si>
    <t>70.32.13.632</t>
  </si>
  <si>
    <t>35.22.10.110</t>
  </si>
  <si>
    <t>Услуги по распределению и снабжению газовым топливом всех видов по системам распределительных трубопроводов</t>
  </si>
  <si>
    <t>Услуги по продаже потребителям газа, подаваемого по распределительным трубопроводам</t>
  </si>
  <si>
    <t>35.23.10.110</t>
  </si>
  <si>
    <t>Содержание автомобильных дорог общего пользования местного значения в с. Крученая Балка Сальского района Ростовской области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</si>
</sst>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[$-FC19]d\ mmmm\ yyyy\ &quot;г.&quot;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0" fontId="18" fillId="24" borderId="10" xfId="33" applyFont="1" applyFill="1" applyBorder="1" applyAlignment="1">
      <alignment horizontal="left" vertical="center" wrapText="1"/>
      <protection/>
    </xf>
    <xf numFmtId="0" fontId="18" fillId="25" borderId="10" xfId="33" applyFont="1" applyFill="1" applyBorder="1" applyAlignment="1">
      <alignment horizontal="left" vertical="center" wrapText="1"/>
      <protection/>
    </xf>
    <xf numFmtId="14" fontId="18" fillId="25" borderId="10" xfId="33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4" fontId="18" fillId="0" borderId="10" xfId="0" applyNumberFormat="1" applyFont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24" borderId="14" xfId="33" applyFont="1" applyFill="1" applyBorder="1" applyAlignment="1">
      <alignment horizontal="left" vertical="center" wrapText="1"/>
      <protection/>
    </xf>
    <xf numFmtId="0" fontId="25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95" zoomScaleNormal="95" zoomScalePageLayoutView="0" workbookViewId="0" topLeftCell="C4">
      <selection activeCell="O11" sqref="O11"/>
    </sheetView>
  </sheetViews>
  <sheetFormatPr defaultColWidth="9.140625" defaultRowHeight="15"/>
  <cols>
    <col min="1" max="1" width="9.140625" style="1" customWidth="1"/>
    <col min="2" max="2" width="13.00390625" style="1" customWidth="1"/>
    <col min="3" max="3" width="16.57421875" style="1" customWidth="1"/>
    <col min="4" max="4" width="15.140625" style="1" customWidth="1"/>
    <col min="5" max="5" width="22.00390625" style="1" customWidth="1"/>
    <col min="6" max="6" width="0" style="1" hidden="1" customWidth="1"/>
    <col min="7" max="7" width="0" style="18" hidden="1" customWidth="1"/>
    <col min="8" max="8" width="29.140625" style="1" customWidth="1"/>
    <col min="9" max="9" width="0" style="18" hidden="1" customWidth="1"/>
    <col min="10" max="10" width="15.7109375" style="18" customWidth="1"/>
    <col min="11" max="11" width="13.7109375" style="1" customWidth="1"/>
    <col min="12" max="12" width="11.8515625" style="1" customWidth="1"/>
    <col min="13" max="13" width="13.421875" style="1" customWidth="1"/>
    <col min="14" max="14" width="13.8515625" style="1" customWidth="1"/>
    <col min="15" max="15" width="16.28125" style="1" customWidth="1"/>
    <col min="16" max="16384" width="9.140625" style="1" customWidth="1"/>
  </cols>
  <sheetData>
    <row r="1" spans="1:15" ht="28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8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1" ht="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5" spans="1:15" s="16" customFormat="1" ht="27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4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98.25" customHeight="1">
      <c r="A6" s="4">
        <v>1</v>
      </c>
      <c r="B6" s="5" t="s">
        <v>20</v>
      </c>
      <c r="C6" s="10" t="s">
        <v>29</v>
      </c>
      <c r="D6" s="10" t="s">
        <v>30</v>
      </c>
      <c r="E6" s="10" t="s">
        <v>29</v>
      </c>
      <c r="F6" s="11"/>
      <c r="G6" s="12"/>
      <c r="H6" s="11" t="s">
        <v>31</v>
      </c>
      <c r="I6" s="7">
        <v>51000</v>
      </c>
      <c r="J6" s="7">
        <v>489479.96</v>
      </c>
      <c r="K6" s="8">
        <f>(J6/J$11)*100</f>
        <v>65.24298294653212</v>
      </c>
      <c r="L6" s="8">
        <f>2/11*100</f>
        <v>18.181818181818183</v>
      </c>
      <c r="M6" s="9">
        <f>SUM(K6)</f>
        <v>65.24298294653212</v>
      </c>
      <c r="N6" s="9">
        <f>SUM(L6)</f>
        <v>18.181818181818183</v>
      </c>
      <c r="O6" s="9">
        <f>AVERAGE(M6:N6)</f>
        <v>41.712400564175155</v>
      </c>
    </row>
    <row r="7" spans="1:15" ht="96.75" customHeight="1">
      <c r="A7" s="4">
        <v>2</v>
      </c>
      <c r="B7" s="5" t="s">
        <v>17</v>
      </c>
      <c r="C7" s="10" t="s">
        <v>26</v>
      </c>
      <c r="D7" s="24" t="s">
        <v>27</v>
      </c>
      <c r="E7" s="24" t="s">
        <v>28</v>
      </c>
      <c r="F7" s="5" t="s">
        <v>16</v>
      </c>
      <c r="G7" s="6">
        <v>42185</v>
      </c>
      <c r="H7" s="5" t="s">
        <v>21</v>
      </c>
      <c r="I7" s="7">
        <v>305000</v>
      </c>
      <c r="J7" s="7">
        <v>75662.66</v>
      </c>
      <c r="K7" s="8">
        <f>(J7/J$11)*100</f>
        <v>10.085106724429043</v>
      </c>
      <c r="L7" s="8">
        <f>2/11*100</f>
        <v>18.181818181818183</v>
      </c>
      <c r="M7" s="9">
        <f aca="true" t="shared" si="0" ref="M7:N9">SUM(K7:K7)</f>
        <v>10.085106724429043</v>
      </c>
      <c r="N7" s="9">
        <f t="shared" si="0"/>
        <v>18.181818181818183</v>
      </c>
      <c r="O7" s="9">
        <f>AVERAGE(M7:N7)</f>
        <v>14.133462453123613</v>
      </c>
    </row>
    <row r="8" spans="1:15" ht="110.25" customHeight="1">
      <c r="A8" s="4">
        <v>3</v>
      </c>
      <c r="B8" s="5" t="s">
        <v>22</v>
      </c>
      <c r="C8" s="22"/>
      <c r="D8" s="25" t="s">
        <v>36</v>
      </c>
      <c r="E8" s="26" t="s">
        <v>37</v>
      </c>
      <c r="F8" s="23"/>
      <c r="G8" s="6"/>
      <c r="H8" s="5" t="s">
        <v>23</v>
      </c>
      <c r="I8" s="7"/>
      <c r="J8" s="7">
        <v>28869.56</v>
      </c>
      <c r="K8" s="8">
        <f>(J8/J$11)*100</f>
        <v>3.848035394041231</v>
      </c>
      <c r="L8" s="8">
        <f>1/11*100</f>
        <v>9.090909090909092</v>
      </c>
      <c r="M8" s="9">
        <f t="shared" si="0"/>
        <v>3.848035394041231</v>
      </c>
      <c r="N8" s="9">
        <f t="shared" si="0"/>
        <v>9.090909090909092</v>
      </c>
      <c r="O8" s="9">
        <f>AVERAGE(M8:N8)</f>
        <v>6.469472242475161</v>
      </c>
    </row>
    <row r="9" spans="1:15" ht="93" customHeight="1">
      <c r="A9" s="4">
        <v>4</v>
      </c>
      <c r="B9" s="5" t="s">
        <v>24</v>
      </c>
      <c r="C9" s="22"/>
      <c r="D9" s="26" t="s">
        <v>39</v>
      </c>
      <c r="E9" s="27" t="s">
        <v>38</v>
      </c>
      <c r="F9" s="23"/>
      <c r="G9" s="6"/>
      <c r="H9" s="5" t="s">
        <v>25</v>
      </c>
      <c r="I9" s="7"/>
      <c r="J9" s="7">
        <v>43829.36</v>
      </c>
      <c r="K9" s="8">
        <f>(J9/J$11)*100</f>
        <v>5.842033220394594</v>
      </c>
      <c r="L9" s="8">
        <f>1/11*100</f>
        <v>9.090909090909092</v>
      </c>
      <c r="M9" s="9">
        <f t="shared" si="0"/>
        <v>5.842033220394594</v>
      </c>
      <c r="N9" s="9">
        <f t="shared" si="0"/>
        <v>9.090909090909092</v>
      </c>
      <c r="O9" s="9">
        <f>AVERAGE(M9:N9)</f>
        <v>7.466471155651843</v>
      </c>
    </row>
    <row r="10" spans="1:15" ht="236.25" customHeight="1">
      <c r="A10" s="4">
        <v>5</v>
      </c>
      <c r="B10" s="5" t="s">
        <v>35</v>
      </c>
      <c r="C10" s="20" t="s">
        <v>34</v>
      </c>
      <c r="D10" s="10" t="s">
        <v>32</v>
      </c>
      <c r="E10" s="21" t="s">
        <v>33</v>
      </c>
      <c r="F10" s="11"/>
      <c r="G10" s="12"/>
      <c r="H10" s="11" t="s">
        <v>40</v>
      </c>
      <c r="I10" s="7"/>
      <c r="J10" s="7">
        <v>112400</v>
      </c>
      <c r="K10" s="8">
        <f>(J10/J$11)*100</f>
        <v>14.981841714603005</v>
      </c>
      <c r="L10" s="8">
        <f>2/14*100</f>
        <v>14.285714285714285</v>
      </c>
      <c r="M10" s="9">
        <f>SUM(K10)</f>
        <v>14.981841714603005</v>
      </c>
      <c r="N10" s="9">
        <f>SUM(L10)</f>
        <v>14.285714285714285</v>
      </c>
      <c r="O10" s="9">
        <f>AVERAGE(M10:N10)</f>
        <v>14.633778000158646</v>
      </c>
    </row>
    <row r="11" spans="1:15" ht="15">
      <c r="A11" s="13" t="s">
        <v>18</v>
      </c>
      <c r="B11" s="13"/>
      <c r="C11" s="13"/>
      <c r="D11" s="13"/>
      <c r="E11" s="13"/>
      <c r="F11" s="13"/>
      <c r="G11" s="13"/>
      <c r="H11" s="13"/>
      <c r="I11" s="14">
        <f>SUM(I6:I7)</f>
        <v>356000</v>
      </c>
      <c r="J11" s="15">
        <f>SUM(J6:J10)</f>
        <v>750241.54</v>
      </c>
      <c r="K11" s="14">
        <f>SUM(K6:K9)</f>
        <v>85.01815828539699</v>
      </c>
      <c r="L11" s="14">
        <f>SUM(L6:L9)</f>
        <v>54.545454545454554</v>
      </c>
      <c r="M11" s="17"/>
      <c r="N11" s="17"/>
      <c r="O11" s="19">
        <f>SUM(O6:O9)</f>
        <v>69.78180641542578</v>
      </c>
    </row>
    <row r="13" ht="22.5" customHeight="1"/>
    <row r="14" spans="1:15" ht="133.5" customHeight="1">
      <c r="A14" s="30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</row>
  </sheetData>
  <sheetProtection/>
  <mergeCells count="3">
    <mergeCell ref="A1:O1"/>
    <mergeCell ref="A3:K3"/>
    <mergeCell ref="A14: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Verteleckaya</cp:lastModifiedBy>
  <cp:lastPrinted>2016-05-13T08:36:54Z</cp:lastPrinted>
  <dcterms:created xsi:type="dcterms:W3CDTF">2016-05-05T06:51:35Z</dcterms:created>
  <dcterms:modified xsi:type="dcterms:W3CDTF">2016-05-30T11:38:56Z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